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0\"/>
    </mc:Choice>
  </mc:AlternateContent>
  <xr:revisionPtr revIDLastSave="0" documentId="13_ncr:1_{F0D47ACA-9359-45C2-B08D-E1C953455266}" xr6:coauthVersionLast="47" xr6:coauthVersionMax="47" xr10:uidLastSave="{00000000-0000-0000-0000-000000000000}"/>
  <bookViews>
    <workbookView xWindow="0" yWindow="2064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<sst xmlns="http://schemas.openxmlformats.org/spreadsheetml/2006/main" count="397" uniqueCount="168">
  <si>
    <t>СВОДКА ЗАТРАТ</t>
  </si>
  <si>
    <t>P_0240</t>
  </si>
  <si>
    <t>(идентификатор инвестиционного проекта)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</si>
  <si>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</si>
  <si>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</si>
  <si>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</si>
  <si>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</si>
  <si>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</si>
  <si>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</si>
  <si>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</si>
  <si>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</si>
  <si>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</si>
  <si>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</si>
  <si>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</si>
  <si>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</si>
  <si>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</si>
  <si>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</si>
  <si>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</si>
  <si>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</si>
  <si>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</si>
  <si>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</si>
  <si>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</si>
  <si>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</si>
  <si>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</si>
  <si>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</si>
  <si>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</si>
  <si>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</si>
  <si>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</si>
  <si>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</si>
  <si>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</si>
  <si>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</si>
  <si>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</si>
  <si>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</si>
  <si>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</si>
  <si>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</si>
  <si>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</si>
  <si>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</si>
  <si>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</si>
  <si>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</si>
  <si>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</si>
  <si>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</si>
  <si>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</si>
  <si>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</si>
  <si>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</si>
  <si>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</si>
  <si>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</si>
  <si>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</si>
  <si>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</si>
  <si>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</si>
  <si>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</si>
  <si>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</si>
  <si>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</si>
  <si>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</si>
  <si>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</si>
  <si>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</si>
  <si>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</si>
  <si>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</si>
  <si>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</si>
  <si>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</si>
  <si>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</si>
  <si>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</si>
  <si>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</si>
  <si>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</si>
  <si>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</si>
  <si>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</si>
  <si>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</si>
  <si>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</si>
  <si>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</si>
  <si>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</si>
  <si>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</si>
  <si>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</si>
  <si>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</si>
  <si>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</si>
  <si>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</si>
  <si>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</si>
  <si>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</si>
  <si>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</si>
  <si>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</si>
  <si>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</si>
  <si>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</si>
  <si>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</si>
  <si>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</si>
  <si>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</si>
  <si>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</si>
  <si>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</si>
  <si>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</si>
  <si>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</si>
  <si>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</si>
  <si>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</si>
  <si>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</si>
  <si>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</si>
  <si>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</si>
  <si>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</si>
  <si>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</si>
  <si>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</si>
  <si>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</si>
  <si>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</si>
  <si>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</si>
  <si>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</si>
  <si>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</si>
  <si>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</si>
  <si>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</si>
  <si>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</si>
  <si>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</si>
  <si>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</si>
  <si>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</si>
  <si>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</si>
  <si>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</si>
  <si>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</si>
  <si>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</si>
  <si>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</si>
  <si>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</si>
  <si>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</si>
  <si>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</si>
  <si>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</si>
  <si>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</si>
  <si>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</si>
  <si>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</si>
  <si>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</si>
  <si>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</si>
  <si>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</si>
  <si>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</si>
  <si>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</si>
  <si>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</si>
  <si>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</si>
  <si>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</si>
  <si>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</si>
  <si>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</si>
  <si>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</si>
  <si>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</si>
  <si>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</si>
  <si>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</si>
  <si>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</si>
  <si>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</si>
  <si>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</si>
  <si>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</si>
  <si>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</si>
  <si>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</si>
  <si>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</si>
  <si>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</si>
  <si>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</si>
  <si>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</si>
  <si>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</si>
  <si>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</si>
  <si>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</si>
  <si>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</si>
  <si>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</si>
  <si>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</si>
  <si>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</si>
  <si>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</si>
  <si>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</si>
  <si>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</si>
  <si>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</si>
  <si>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</si>
  <si>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</si>
  <si>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250 кВА тупиковая, напряжением 10/0,4</t>
  </si>
  <si>
    <t>10/0,4</t>
  </si>
  <si>
    <t>КП ВЭМ №167 от 20.03.2024 п.1</t>
  </si>
  <si>
    <t>Светильник ДКУ-50W IP65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</si>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</sst>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3" fillId="0" borderId="1" xfId="1" applyNumberFormat="1" applyFont="1" applyFill="1" applyBorder="1" applyAlignment="1">
      <alignment horizontal="left" vertical="center" wrapText="1" indent="17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5676.2458778415703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3774.1757436294602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ССР!G74</f>
        <v>1162.8830725016101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10613.304693972599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1768.8841139726401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11743.987574861399</v>
      </c>
      <c r="D40" s="57"/>
      <c r="E40" s="66">
        <f>D40-C40</f>
        <v>-11743.987574861399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11743.987574861399</v>
      </c>
      <c r="D42" s="57"/>
      <c r="E42" s="66">
        <f>D42-C42</f>
        <v>-11743.987574861399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435.85500000000002</v>
      </c>
      <c r="H13" s="32">
        <v>435.85500000000002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435.85500000000002</v>
      </c>
      <c r="H14" s="32">
        <v>435.85500000000002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57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98</v>
      </c>
      <c r="B3" s="93"/>
      <c r="C3" s="11"/>
      <c r="D3" s="12">
        <v>236.45034123413001</v>
      </c>
      <c r="E3" s="13"/>
      <c r="F3" s="13"/>
      <c r="G3" s="13"/>
      <c r="H3" s="14"/>
    </row>
    <row r="4" spans="1:8">
      <c r="A4" s="98" t="s">
        <v>126</v>
      </c>
      <c r="B4" s="15" t="s">
        <v>127</v>
      </c>
      <c r="C4" s="11"/>
      <c r="D4" s="12">
        <v>211.8985149193</v>
      </c>
      <c r="E4" s="13"/>
      <c r="F4" s="13"/>
      <c r="G4" s="13"/>
      <c r="H4" s="14"/>
    </row>
    <row r="5" spans="1:8">
      <c r="A5" s="98"/>
      <c r="B5" s="15" t="s">
        <v>128</v>
      </c>
      <c r="C5" s="10"/>
      <c r="D5" s="12">
        <v>13.159892966659999</v>
      </c>
      <c r="E5" s="13"/>
      <c r="F5" s="13"/>
      <c r="G5" s="13"/>
      <c r="H5" s="16"/>
    </row>
    <row r="6" spans="1:8">
      <c r="A6" s="99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4" t="s">
        <v>41</v>
      </c>
      <c r="B8" s="95"/>
      <c r="C8" s="98" t="s">
        <v>41</v>
      </c>
      <c r="D8" s="17">
        <v>225.05840788596001</v>
      </c>
      <c r="E8" s="13">
        <v>0.6</v>
      </c>
      <c r="F8" s="13" t="s">
        <v>131</v>
      </c>
      <c r="G8" s="17">
        <v>375.09734647659002</v>
      </c>
      <c r="H8" s="16"/>
    </row>
    <row r="9" spans="1:8">
      <c r="A9" s="100">
        <v>1</v>
      </c>
      <c r="B9" s="15" t="s">
        <v>127</v>
      </c>
      <c r="C9" s="98"/>
      <c r="D9" s="17">
        <v>211.8985149193</v>
      </c>
      <c r="E9" s="13"/>
      <c r="F9" s="13"/>
      <c r="G9" s="13"/>
      <c r="H9" s="99" t="s">
        <v>132</v>
      </c>
    </row>
    <row r="10" spans="1:8">
      <c r="A10" s="98"/>
      <c r="B10" s="15" t="s">
        <v>128</v>
      </c>
      <c r="C10" s="98"/>
      <c r="D10" s="17">
        <v>13.159892966659999</v>
      </c>
      <c r="E10" s="13"/>
      <c r="F10" s="13"/>
      <c r="G10" s="13"/>
      <c r="H10" s="99"/>
    </row>
    <row r="11" spans="1:8">
      <c r="A11" s="98"/>
      <c r="B11" s="15" t="s">
        <v>129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130</v>
      </c>
      <c r="C12" s="98"/>
      <c r="D12" s="17">
        <v>0</v>
      </c>
      <c r="E12" s="13"/>
      <c r="F12" s="13"/>
      <c r="G12" s="13"/>
      <c r="H12" s="99"/>
    </row>
    <row r="13" spans="1:8">
      <c r="A13" s="98" t="s">
        <v>133</v>
      </c>
      <c r="B13" s="15" t="s">
        <v>127</v>
      </c>
      <c r="C13" s="10"/>
      <c r="D13" s="12">
        <v>211.8985149193</v>
      </c>
      <c r="E13" s="13"/>
      <c r="F13" s="13"/>
      <c r="G13" s="13"/>
      <c r="H13" s="16"/>
    </row>
    <row r="14" spans="1:8">
      <c r="A14" s="98"/>
      <c r="B14" s="15" t="s">
        <v>128</v>
      </c>
      <c r="C14" s="10"/>
      <c r="D14" s="12">
        <v>13.159892966659999</v>
      </c>
      <c r="E14" s="13"/>
      <c r="F14" s="13"/>
      <c r="G14" s="13"/>
      <c r="H14" s="16"/>
    </row>
    <row r="15" spans="1:8">
      <c r="A15" s="98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130</v>
      </c>
      <c r="C16" s="10"/>
      <c r="D16" s="12">
        <v>11.391933348170999</v>
      </c>
      <c r="E16" s="13"/>
      <c r="F16" s="13"/>
      <c r="G16" s="13"/>
      <c r="H16" s="16"/>
    </row>
    <row r="17" spans="1:8">
      <c r="A17" s="94" t="s">
        <v>104</v>
      </c>
      <c r="B17" s="95"/>
      <c r="C17" s="98" t="s">
        <v>41</v>
      </c>
      <c r="D17" s="17">
        <v>11.391933348170999</v>
      </c>
      <c r="E17" s="13">
        <v>0.6</v>
      </c>
      <c r="F17" s="13" t="s">
        <v>131</v>
      </c>
      <c r="G17" s="17">
        <v>18.986555580285</v>
      </c>
      <c r="H17" s="16"/>
    </row>
    <row r="18" spans="1:8">
      <c r="A18" s="100">
        <v>1</v>
      </c>
      <c r="B18" s="15" t="s">
        <v>127</v>
      </c>
      <c r="C18" s="98"/>
      <c r="D18" s="17">
        <v>0</v>
      </c>
      <c r="E18" s="13"/>
      <c r="F18" s="13"/>
      <c r="G18" s="13"/>
      <c r="H18" s="99" t="s">
        <v>132</v>
      </c>
    </row>
    <row r="19" spans="1:8">
      <c r="A19" s="98"/>
      <c r="B19" s="15" t="s">
        <v>128</v>
      </c>
      <c r="C19" s="98"/>
      <c r="D19" s="17">
        <v>0</v>
      </c>
      <c r="E19" s="13"/>
      <c r="F19" s="13"/>
      <c r="G19" s="13"/>
      <c r="H19" s="99"/>
    </row>
    <row r="20" spans="1:8">
      <c r="A20" s="98"/>
      <c r="B20" s="15" t="s">
        <v>129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130</v>
      </c>
      <c r="C21" s="98"/>
      <c r="D21" s="17">
        <v>11.391933348170999</v>
      </c>
      <c r="E21" s="13"/>
      <c r="F21" s="13"/>
      <c r="G21" s="13"/>
      <c r="H21" s="99"/>
    </row>
    <row r="22" spans="1:8" ht="24.6">
      <c r="A22" s="96" t="s">
        <v>106</v>
      </c>
      <c r="B22" s="93"/>
      <c r="C22" s="10"/>
      <c r="D22" s="12">
        <v>16.522438099117</v>
      </c>
      <c r="E22" s="13"/>
      <c r="F22" s="13"/>
      <c r="G22" s="13"/>
      <c r="H22" s="16"/>
    </row>
    <row r="23" spans="1:8">
      <c r="A23" s="98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130</v>
      </c>
      <c r="C26" s="10"/>
      <c r="D26" s="12">
        <v>16.522438099117</v>
      </c>
      <c r="E26" s="13"/>
      <c r="F26" s="13"/>
      <c r="G26" s="13"/>
      <c r="H26" s="16"/>
    </row>
    <row r="27" spans="1:8">
      <c r="A27" s="94" t="s">
        <v>106</v>
      </c>
      <c r="B27" s="95"/>
      <c r="C27" s="98" t="s">
        <v>41</v>
      </c>
      <c r="D27" s="17">
        <v>16.522438099117</v>
      </c>
      <c r="E27" s="13">
        <v>0.6</v>
      </c>
      <c r="F27" s="13" t="s">
        <v>131</v>
      </c>
      <c r="G27" s="17">
        <v>27.537396831860999</v>
      </c>
      <c r="H27" s="16"/>
    </row>
    <row r="28" spans="1:8">
      <c r="A28" s="100">
        <v>1</v>
      </c>
      <c r="B28" s="15" t="s">
        <v>127</v>
      </c>
      <c r="C28" s="98"/>
      <c r="D28" s="17">
        <v>0</v>
      </c>
      <c r="E28" s="13"/>
      <c r="F28" s="13"/>
      <c r="G28" s="13"/>
      <c r="H28" s="99" t="s">
        <v>132</v>
      </c>
    </row>
    <row r="29" spans="1:8">
      <c r="A29" s="98"/>
      <c r="B29" s="15" t="s">
        <v>128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129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130</v>
      </c>
      <c r="C31" s="98"/>
      <c r="D31" s="17">
        <v>16.522438099117</v>
      </c>
      <c r="E31" s="13"/>
      <c r="F31" s="13"/>
      <c r="G31" s="13"/>
      <c r="H31" s="99"/>
    </row>
    <row r="32" spans="1:8" ht="24.6">
      <c r="A32" s="96" t="s">
        <v>109</v>
      </c>
      <c r="B32" s="93"/>
      <c r="C32" s="10"/>
      <c r="D32" s="12">
        <v>3400.0065639643999</v>
      </c>
      <c r="E32" s="13"/>
      <c r="F32" s="13"/>
      <c r="G32" s="13"/>
      <c r="H32" s="16"/>
    </row>
    <row r="33" spans="1:8">
      <c r="A33" s="98" t="s">
        <v>135</v>
      </c>
      <c r="B33" s="15" t="s">
        <v>127</v>
      </c>
      <c r="C33" s="10"/>
      <c r="D33" s="12">
        <v>332.56706822870001</v>
      </c>
      <c r="E33" s="13"/>
      <c r="F33" s="13"/>
      <c r="G33" s="13"/>
      <c r="H33" s="16"/>
    </row>
    <row r="34" spans="1:8">
      <c r="A34" s="98"/>
      <c r="B34" s="15" t="s">
        <v>128</v>
      </c>
      <c r="C34" s="10"/>
      <c r="D34" s="12">
        <v>13.899250080810001</v>
      </c>
      <c r="E34" s="13"/>
      <c r="F34" s="13"/>
      <c r="G34" s="13"/>
      <c r="H34" s="16"/>
    </row>
    <row r="35" spans="1:8">
      <c r="A35" s="98"/>
      <c r="B35" s="15" t="s">
        <v>129</v>
      </c>
      <c r="C35" s="10"/>
      <c r="D35" s="12">
        <v>3053.5402456549</v>
      </c>
      <c r="E35" s="13"/>
      <c r="F35" s="13"/>
      <c r="G35" s="13"/>
      <c r="H35" s="16"/>
    </row>
    <row r="36" spans="1:8">
      <c r="A36" s="98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4" t="s">
        <v>111</v>
      </c>
      <c r="B37" s="95"/>
      <c r="C37" s="98" t="s">
        <v>136</v>
      </c>
      <c r="D37" s="17">
        <v>3400.0065639643999</v>
      </c>
      <c r="E37" s="13">
        <v>1</v>
      </c>
      <c r="F37" s="13" t="s">
        <v>137</v>
      </c>
      <c r="G37" s="17">
        <v>3400.0065639643999</v>
      </c>
      <c r="H37" s="16"/>
    </row>
    <row r="38" spans="1:8">
      <c r="A38" s="100">
        <v>1</v>
      </c>
      <c r="B38" s="15" t="s">
        <v>127</v>
      </c>
      <c r="C38" s="98"/>
      <c r="D38" s="17">
        <v>332.56706822870001</v>
      </c>
      <c r="E38" s="13"/>
      <c r="F38" s="13"/>
      <c r="G38" s="13"/>
      <c r="H38" s="99" t="s">
        <v>43</v>
      </c>
    </row>
    <row r="39" spans="1:8">
      <c r="A39" s="98"/>
      <c r="B39" s="15" t="s">
        <v>128</v>
      </c>
      <c r="C39" s="98"/>
      <c r="D39" s="17">
        <v>13.899250080810001</v>
      </c>
      <c r="E39" s="13"/>
      <c r="F39" s="13"/>
      <c r="G39" s="13"/>
      <c r="H39" s="99"/>
    </row>
    <row r="40" spans="1:8">
      <c r="A40" s="98"/>
      <c r="B40" s="15" t="s">
        <v>129</v>
      </c>
      <c r="C40" s="98"/>
      <c r="D40" s="17">
        <v>3053.5402456549</v>
      </c>
      <c r="E40" s="13"/>
      <c r="F40" s="13"/>
      <c r="G40" s="13"/>
      <c r="H40" s="99"/>
    </row>
    <row r="41" spans="1:8">
      <c r="A41" s="98"/>
      <c r="B41" s="15" t="s">
        <v>130</v>
      </c>
      <c r="C41" s="98"/>
      <c r="D41" s="17">
        <v>0</v>
      </c>
      <c r="E41" s="13"/>
      <c r="F41" s="13"/>
      <c r="G41" s="13"/>
      <c r="H41" s="99"/>
    </row>
    <row r="42" spans="1:8" ht="24.6">
      <c r="A42" s="96" t="s">
        <v>71</v>
      </c>
      <c r="B42" s="93"/>
      <c r="C42" s="10"/>
      <c r="D42" s="12">
        <v>0</v>
      </c>
      <c r="E42" s="13"/>
      <c r="F42" s="13"/>
      <c r="G42" s="13"/>
      <c r="H42" s="16"/>
    </row>
    <row r="43" spans="1:8">
      <c r="A43" s="98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130</v>
      </c>
      <c r="C46" s="10"/>
      <c r="D46" s="12">
        <v>0</v>
      </c>
      <c r="E46" s="13"/>
      <c r="F46" s="13"/>
      <c r="G46" s="13"/>
      <c r="H46" s="16"/>
    </row>
    <row r="47" spans="1:8">
      <c r="A47" s="94" t="s">
        <v>114</v>
      </c>
      <c r="B47" s="95"/>
      <c r="C47" s="98" t="s">
        <v>136</v>
      </c>
      <c r="D47" s="17">
        <v>0</v>
      </c>
      <c r="E47" s="13">
        <v>1</v>
      </c>
      <c r="F47" s="13" t="s">
        <v>137</v>
      </c>
      <c r="G47" s="17">
        <v>0</v>
      </c>
      <c r="H47" s="16"/>
    </row>
    <row r="48" spans="1:8">
      <c r="A48" s="100">
        <v>1</v>
      </c>
      <c r="B48" s="15" t="s">
        <v>127</v>
      </c>
      <c r="C48" s="98"/>
      <c r="D48" s="17">
        <v>0</v>
      </c>
      <c r="E48" s="13"/>
      <c r="F48" s="13"/>
      <c r="G48" s="13"/>
      <c r="H48" s="99" t="s">
        <v>43</v>
      </c>
    </row>
    <row r="49" spans="1:8">
      <c r="A49" s="98"/>
      <c r="B49" s="15" t="s">
        <v>128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129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130</v>
      </c>
      <c r="C51" s="98"/>
      <c r="D51" s="17">
        <v>0</v>
      </c>
      <c r="E51" s="13"/>
      <c r="F51" s="13"/>
      <c r="G51" s="13"/>
      <c r="H51" s="99"/>
    </row>
    <row r="52" spans="1:8" ht="24.6">
      <c r="A52" s="96" t="s">
        <v>81</v>
      </c>
      <c r="B52" s="93"/>
      <c r="C52" s="10"/>
      <c r="D52" s="12">
        <v>826.23500000000001</v>
      </c>
      <c r="E52" s="13"/>
      <c r="F52" s="13"/>
      <c r="G52" s="13"/>
      <c r="H52" s="16"/>
    </row>
    <row r="53" spans="1:8">
      <c r="A53" s="98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130</v>
      </c>
      <c r="C56" s="10"/>
      <c r="D56" s="12">
        <v>826.23500000000001</v>
      </c>
      <c r="E56" s="13"/>
      <c r="F56" s="13"/>
      <c r="G56" s="13"/>
      <c r="H56" s="16"/>
    </row>
    <row r="57" spans="1:8">
      <c r="A57" s="94" t="s">
        <v>81</v>
      </c>
      <c r="B57" s="95"/>
      <c r="C57" s="98" t="s">
        <v>136</v>
      </c>
      <c r="D57" s="17">
        <v>390.38</v>
      </c>
      <c r="E57" s="13">
        <v>1</v>
      </c>
      <c r="F57" s="13" t="s">
        <v>137</v>
      </c>
      <c r="G57" s="17">
        <v>390.38</v>
      </c>
      <c r="H57" s="16"/>
    </row>
    <row r="58" spans="1:8">
      <c r="A58" s="100">
        <v>1</v>
      </c>
      <c r="B58" s="15" t="s">
        <v>127</v>
      </c>
      <c r="C58" s="98"/>
      <c r="D58" s="17">
        <v>0</v>
      </c>
      <c r="E58" s="13"/>
      <c r="F58" s="13"/>
      <c r="G58" s="13"/>
      <c r="H58" s="99" t="s">
        <v>43</v>
      </c>
    </row>
    <row r="59" spans="1:8">
      <c r="A59" s="98"/>
      <c r="B59" s="15" t="s">
        <v>128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129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130</v>
      </c>
      <c r="C61" s="98"/>
      <c r="D61" s="17">
        <v>390.38</v>
      </c>
      <c r="E61" s="13"/>
      <c r="F61" s="13"/>
      <c r="G61" s="13"/>
      <c r="H61" s="99"/>
    </row>
    <row r="62" spans="1:8">
      <c r="A62" s="94" t="s">
        <v>81</v>
      </c>
      <c r="B62" s="95"/>
      <c r="C62" s="98" t="s">
        <v>140</v>
      </c>
      <c r="D62" s="17">
        <v>435.85500000000002</v>
      </c>
      <c r="E62" s="13">
        <v>49</v>
      </c>
      <c r="F62" s="13" t="s">
        <v>137</v>
      </c>
      <c r="G62" s="17">
        <v>8.8949999999999996</v>
      </c>
      <c r="H62" s="16"/>
    </row>
    <row r="63" spans="1:8">
      <c r="A63" s="100">
        <v>2</v>
      </c>
      <c r="B63" s="15" t="s">
        <v>127</v>
      </c>
      <c r="C63" s="98"/>
      <c r="D63" s="17">
        <v>0</v>
      </c>
      <c r="E63" s="13"/>
      <c r="F63" s="13"/>
      <c r="G63" s="13"/>
      <c r="H63" s="99" t="s">
        <v>43</v>
      </c>
    </row>
    <row r="64" spans="1:8">
      <c r="A64" s="98"/>
      <c r="B64" s="15" t="s">
        <v>128</v>
      </c>
      <c r="C64" s="98"/>
      <c r="D64" s="17">
        <v>0</v>
      </c>
      <c r="E64" s="13"/>
      <c r="F64" s="13"/>
      <c r="G64" s="13"/>
      <c r="H64" s="99"/>
    </row>
    <row r="65" spans="1:8">
      <c r="A65" s="98"/>
      <c r="B65" s="15" t="s">
        <v>129</v>
      </c>
      <c r="C65" s="98"/>
      <c r="D65" s="17">
        <v>0</v>
      </c>
      <c r="E65" s="13"/>
      <c r="F65" s="13"/>
      <c r="G65" s="13"/>
      <c r="H65" s="99"/>
    </row>
    <row r="66" spans="1:8">
      <c r="A66" s="98"/>
      <c r="B66" s="15" t="s">
        <v>130</v>
      </c>
      <c r="C66" s="98"/>
      <c r="D66" s="17">
        <v>435.85500000000002</v>
      </c>
      <c r="E66" s="13"/>
      <c r="F66" s="13"/>
      <c r="G66" s="13"/>
      <c r="H66" s="99"/>
    </row>
    <row r="67" spans="1:8" ht="24.6">
      <c r="A67" s="96"/>
      <c r="B67" s="93"/>
      <c r="C67" s="10"/>
      <c r="D67" s="12">
        <v>3796.03</v>
      </c>
      <c r="E67" s="13"/>
      <c r="F67" s="13"/>
      <c r="G67" s="13"/>
      <c r="H67" s="16"/>
    </row>
    <row r="68" spans="1:8">
      <c r="A68" s="98" t="s">
        <v>135</v>
      </c>
      <c r="B68" s="15" t="s">
        <v>127</v>
      </c>
      <c r="C68" s="10"/>
      <c r="D68" s="12">
        <v>3491.25</v>
      </c>
      <c r="E68" s="13"/>
      <c r="F68" s="13"/>
      <c r="G68" s="13"/>
      <c r="H68" s="16"/>
    </row>
    <row r="69" spans="1:8">
      <c r="A69" s="98"/>
      <c r="B69" s="15" t="s">
        <v>128</v>
      </c>
      <c r="C69" s="10"/>
      <c r="D69" s="12">
        <v>304.77999999999997</v>
      </c>
      <c r="E69" s="13"/>
      <c r="F69" s="13"/>
      <c r="G69" s="13"/>
      <c r="H69" s="16"/>
    </row>
    <row r="70" spans="1:8">
      <c r="A70" s="98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8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94" t="s">
        <v>117</v>
      </c>
      <c r="B72" s="95"/>
      <c r="C72" s="98" t="s">
        <v>140</v>
      </c>
      <c r="D72" s="17">
        <v>3796.03</v>
      </c>
      <c r="E72" s="13">
        <v>49</v>
      </c>
      <c r="F72" s="13" t="s">
        <v>137</v>
      </c>
      <c r="G72" s="17">
        <v>77.47</v>
      </c>
      <c r="H72" s="16"/>
    </row>
    <row r="73" spans="1:8">
      <c r="A73" s="100">
        <v>1</v>
      </c>
      <c r="B73" s="15" t="s">
        <v>127</v>
      </c>
      <c r="C73" s="98"/>
      <c r="D73" s="17">
        <v>3491.25</v>
      </c>
      <c r="E73" s="13"/>
      <c r="F73" s="13"/>
      <c r="G73" s="13"/>
      <c r="H73" s="99" t="s">
        <v>43</v>
      </c>
    </row>
    <row r="74" spans="1:8">
      <c r="A74" s="98"/>
      <c r="B74" s="15" t="s">
        <v>128</v>
      </c>
      <c r="C74" s="98"/>
      <c r="D74" s="17">
        <v>304.77999999999997</v>
      </c>
      <c r="E74" s="13"/>
      <c r="F74" s="13"/>
      <c r="G74" s="13"/>
      <c r="H74" s="99"/>
    </row>
    <row r="75" spans="1:8">
      <c r="A75" s="98"/>
      <c r="B75" s="15" t="s">
        <v>129</v>
      </c>
      <c r="C75" s="98"/>
      <c r="D75" s="17">
        <v>0</v>
      </c>
      <c r="E75" s="13"/>
      <c r="F75" s="13"/>
      <c r="G75" s="13"/>
      <c r="H75" s="99"/>
    </row>
    <row r="76" spans="1:8">
      <c r="A76" s="98"/>
      <c r="B76" s="15" t="s">
        <v>130</v>
      </c>
      <c r="C76" s="98"/>
      <c r="D76" s="17">
        <v>0</v>
      </c>
      <c r="E76" s="13"/>
      <c r="F76" s="13"/>
      <c r="G76" s="13"/>
      <c r="H76" s="99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7" t="s">
        <v>141</v>
      </c>
      <c r="B79" s="97"/>
      <c r="C79" s="97"/>
      <c r="D79" s="97"/>
      <c r="E79" s="97"/>
      <c r="F79" s="97"/>
      <c r="G79" s="97"/>
      <c r="H79" s="97"/>
    </row>
    <row r="80" spans="1:8">
      <c r="A80" s="97" t="s">
        <v>142</v>
      </c>
      <c r="B80" s="97"/>
      <c r="C80" s="97"/>
      <c r="D80" s="97"/>
      <c r="E80" s="97"/>
      <c r="F80" s="97"/>
      <c r="G80" s="97"/>
      <c r="H80" s="97"/>
    </row>
  </sheetData>
  <mergeCells count="47">
    <mergeCell ref="H9:H12"/>
    <mergeCell ref="H18:H21"/>
    <mergeCell ref="H28:H31"/>
    <mergeCell ref="H38:H41"/>
    <mergeCell ref="H48:H51"/>
    <mergeCell ref="C8:C12"/>
    <mergeCell ref="C17:C21"/>
    <mergeCell ref="C27:C31"/>
    <mergeCell ref="C37:C41"/>
    <mergeCell ref="C47:C51"/>
    <mergeCell ref="A80:H80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A57:B57"/>
    <mergeCell ref="A62:B62"/>
    <mergeCell ref="A67:B67"/>
    <mergeCell ref="A72:B72"/>
    <mergeCell ref="A79:H79"/>
    <mergeCell ref="C57:C61"/>
    <mergeCell ref="C62:C66"/>
    <mergeCell ref="C72:C76"/>
    <mergeCell ref="H58:H61"/>
    <mergeCell ref="H63:H66"/>
    <mergeCell ref="H73:H76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G14" sqref="G1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131</v>
      </c>
      <c r="C4" s="5">
        <v>0.6</v>
      </c>
      <c r="D4" s="5">
        <v>222.07854046447</v>
      </c>
      <c r="E4" s="4">
        <v>0.4</v>
      </c>
      <c r="F4" s="3" t="s">
        <v>152</v>
      </c>
      <c r="G4" s="5">
        <v>13.324712427868</v>
      </c>
      <c r="H4" s="6" t="s">
        <v>153</v>
      </c>
    </row>
    <row r="5" spans="1:8" ht="39" hidden="1" customHeight="1">
      <c r="A5" s="3" t="s">
        <v>154</v>
      </c>
      <c r="B5" s="4" t="s">
        <v>137</v>
      </c>
      <c r="C5" s="5">
        <v>1.3636363636364</v>
      </c>
      <c r="D5" s="5">
        <v>50.013676575223002</v>
      </c>
      <c r="E5" s="4">
        <v>6</v>
      </c>
      <c r="F5" s="4"/>
      <c r="G5" s="5">
        <v>68.200468057121995</v>
      </c>
      <c r="H5" s="6"/>
    </row>
    <row r="6" spans="1:8" ht="39" customHeight="1">
      <c r="A6" s="3" t="s">
        <v>155</v>
      </c>
      <c r="B6" s="4" t="s">
        <v>137</v>
      </c>
      <c r="C6" s="5">
        <v>1</v>
      </c>
      <c r="D6" s="5">
        <v>3053.5353739730999</v>
      </c>
      <c r="E6" s="4" t="s">
        <v>156</v>
      </c>
      <c r="F6" s="3" t="s">
        <v>155</v>
      </c>
      <c r="G6" s="5">
        <v>3053.5353739730999</v>
      </c>
      <c r="H6" t="s">
        <v>157</v>
      </c>
    </row>
    <row r="7" spans="1:8" ht="39" hidden="1" customHeight="1">
      <c r="A7" s="3" t="s">
        <v>158</v>
      </c>
      <c r="B7" s="4" t="s">
        <v>137</v>
      </c>
      <c r="C7" s="5">
        <v>220.5</v>
      </c>
      <c r="D7" s="5">
        <v>4.8225376529421</v>
      </c>
      <c r="E7" s="4"/>
      <c r="F7" s="4"/>
      <c r="G7" s="5">
        <v>1063.3695524737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159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211.8985149193</v>
      </c>
      <c r="E25" s="41">
        <v>13.159892966659999</v>
      </c>
      <c r="F25" s="41">
        <v>0</v>
      </c>
      <c r="G25" s="41">
        <v>0</v>
      </c>
      <c r="H25" s="41">
        <v>225.05840788596001</v>
      </c>
    </row>
    <row r="26" spans="1:8" ht="31.2">
      <c r="A26" s="2">
        <v>2</v>
      </c>
      <c r="B26" s="2" t="s">
        <v>42</v>
      </c>
      <c r="C26" s="42" t="s">
        <v>43</v>
      </c>
      <c r="D26" s="41">
        <v>3823.8170682287</v>
      </c>
      <c r="E26" s="41">
        <v>318.67925008080999</v>
      </c>
      <c r="F26" s="41">
        <v>3053.5402456549</v>
      </c>
      <c r="G26" s="41">
        <v>0</v>
      </c>
      <c r="H26" s="41">
        <v>7196.0365639643996</v>
      </c>
    </row>
    <row r="27" spans="1:8">
      <c r="A27" s="2"/>
      <c r="B27" s="33"/>
      <c r="C27" s="33" t="s">
        <v>44</v>
      </c>
      <c r="D27" s="41">
        <v>4035.715583148</v>
      </c>
      <c r="E27" s="41">
        <v>331.83914304746997</v>
      </c>
      <c r="F27" s="41">
        <v>3053.5402456549</v>
      </c>
      <c r="G27" s="41">
        <v>0</v>
      </c>
      <c r="H27" s="41">
        <v>7421.0949718503998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4035.715583148</v>
      </c>
      <c r="E43" s="41">
        <v>331.83914304746997</v>
      </c>
      <c r="F43" s="41">
        <v>3053.5402456549</v>
      </c>
      <c r="G43" s="41">
        <v>0</v>
      </c>
      <c r="H43" s="41">
        <v>7421.0949718503998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4.2379702983858998</v>
      </c>
      <c r="E45" s="41">
        <v>0.26319785933320999</v>
      </c>
      <c r="F45" s="41">
        <v>0</v>
      </c>
      <c r="G45" s="41">
        <v>0</v>
      </c>
      <c r="H45" s="41">
        <v>4.5011681577190998</v>
      </c>
    </row>
    <row r="46" spans="1:8" ht="31.2">
      <c r="A46" s="2">
        <v>4</v>
      </c>
      <c r="B46" s="2" t="s">
        <v>57</v>
      </c>
      <c r="C46" s="42" t="s">
        <v>59</v>
      </c>
      <c r="D46" s="41">
        <v>95.595426705717998</v>
      </c>
      <c r="E46" s="41">
        <v>7.9669812520203003</v>
      </c>
      <c r="F46" s="41">
        <v>0</v>
      </c>
      <c r="G46" s="41">
        <v>0</v>
      </c>
      <c r="H46" s="41">
        <v>103.56240795774001</v>
      </c>
    </row>
    <row r="47" spans="1:8">
      <c r="A47" s="2"/>
      <c r="B47" s="33"/>
      <c r="C47" s="33" t="s">
        <v>60</v>
      </c>
      <c r="D47" s="41">
        <v>99.833397004103006</v>
      </c>
      <c r="E47" s="41">
        <v>8.2301791113535003</v>
      </c>
      <c r="F47" s="41">
        <v>0</v>
      </c>
      <c r="G47" s="41">
        <v>0</v>
      </c>
      <c r="H47" s="41">
        <v>108.06357611545999</v>
      </c>
    </row>
    <row r="48" spans="1:8">
      <c r="A48" s="2"/>
      <c r="B48" s="33"/>
      <c r="C48" s="33" t="s">
        <v>61</v>
      </c>
      <c r="D48" s="41">
        <v>4135.5489801520998</v>
      </c>
      <c r="E48" s="41">
        <v>340.06932215882</v>
      </c>
      <c r="F48" s="41">
        <v>3053.5402456549</v>
      </c>
      <c r="G48" s="41">
        <v>0</v>
      </c>
      <c r="H48" s="41">
        <v>7529.1585479657997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11.391933348170999</v>
      </c>
      <c r="H50" s="41">
        <v>11.391933348170999</v>
      </c>
    </row>
    <row r="51" spans="1:8" ht="31.2">
      <c r="A51" s="2">
        <v>6</v>
      </c>
      <c r="B51" s="2" t="s">
        <v>64</v>
      </c>
      <c r="C51" s="48" t="s">
        <v>65</v>
      </c>
      <c r="D51" s="41">
        <v>107.93782838196999</v>
      </c>
      <c r="E51" s="41">
        <v>8.8758093083452998</v>
      </c>
      <c r="F51" s="41">
        <v>0</v>
      </c>
      <c r="G51" s="41">
        <v>0</v>
      </c>
      <c r="H51" s="41">
        <v>116.81363769031999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4.9814428001476001</v>
      </c>
      <c r="H52" s="41">
        <v>4.9814428001476001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2.8515477717573998</v>
      </c>
      <c r="H53" s="41">
        <v>2.8515477717573998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2.8515477717573998</v>
      </c>
      <c r="H54" s="41">
        <v>2.8515477717573998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76.010000000000005</v>
      </c>
      <c r="H55" s="41">
        <v>76.010000000000005</v>
      </c>
    </row>
    <row r="56" spans="1:8">
      <c r="A56" s="2"/>
      <c r="B56" s="33"/>
      <c r="C56" s="33" t="s">
        <v>72</v>
      </c>
      <c r="D56" s="41">
        <v>107.93782838196999</v>
      </c>
      <c r="E56" s="41">
        <v>8.8758093083452998</v>
      </c>
      <c r="F56" s="41">
        <v>0</v>
      </c>
      <c r="G56" s="41">
        <v>98.086471691832998</v>
      </c>
      <c r="H56" s="41">
        <v>214.90010938214999</v>
      </c>
    </row>
    <row r="57" spans="1:8">
      <c r="A57" s="2"/>
      <c r="B57" s="33"/>
      <c r="C57" s="33" t="s">
        <v>73</v>
      </c>
      <c r="D57" s="41">
        <v>4243.4868085341004</v>
      </c>
      <c r="E57" s="41">
        <v>348.94513146716997</v>
      </c>
      <c r="F57" s="41">
        <v>3053.5402456549</v>
      </c>
      <c r="G57" s="41">
        <v>98.086471691832998</v>
      </c>
      <c r="H57" s="41">
        <v>7744.0586573480005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4243.4868085341004</v>
      </c>
      <c r="E61" s="41">
        <v>348.94513146716997</v>
      </c>
      <c r="F61" s="41">
        <v>3053.5402456549</v>
      </c>
      <c r="G61" s="41">
        <v>98.086471691832998</v>
      </c>
      <c r="H61" s="41">
        <v>7744.0586573480005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16.522438099117</v>
      </c>
      <c r="H63" s="41">
        <v>16.522438099117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826.23500000000001</v>
      </c>
      <c r="H64" s="41">
        <v>826.23500000000001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842.75743809912001</v>
      </c>
      <c r="H65" s="41">
        <v>842.75743809912001</v>
      </c>
    </row>
    <row r="66" spans="1:8">
      <c r="A66" s="2"/>
      <c r="B66" s="33"/>
      <c r="C66" s="33" t="s">
        <v>83</v>
      </c>
      <c r="D66" s="41">
        <v>4243.4868085341004</v>
      </c>
      <c r="E66" s="41">
        <v>348.94513146716997</v>
      </c>
      <c r="F66" s="41">
        <v>3053.5402456549</v>
      </c>
      <c r="G66" s="41">
        <v>940.84390979094997</v>
      </c>
      <c r="H66" s="41">
        <v>8586.8160954471005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127.304604256023</v>
      </c>
      <c r="E68" s="41">
        <f>E66*3%</f>
        <v>10.468353944015099</v>
      </c>
      <c r="F68" s="41">
        <f>F66*3%</f>
        <v>91.606207369646995</v>
      </c>
      <c r="G68" s="41">
        <f>G66*3%</f>
        <v>28.225317293728502</v>
      </c>
      <c r="H68" s="41">
        <f>SUM(D68:G68)</f>
        <v>257.60448286341398</v>
      </c>
    </row>
    <row r="69" spans="1:8">
      <c r="A69" s="2"/>
      <c r="B69" s="33"/>
      <c r="C69" s="33" t="s">
        <v>87</v>
      </c>
      <c r="D69" s="41">
        <f>D68</f>
        <v>127.304604256023</v>
      </c>
      <c r="E69" s="41">
        <f>E68</f>
        <v>10.468353944015099</v>
      </c>
      <c r="F69" s="41">
        <f>F68</f>
        <v>91.606207369646995</v>
      </c>
      <c r="G69" s="41">
        <f>G68</f>
        <v>28.225317293728502</v>
      </c>
      <c r="H69" s="41">
        <f>SUM(D69:G69)</f>
        <v>257.60448286341398</v>
      </c>
    </row>
    <row r="70" spans="1:8">
      <c r="A70" s="2"/>
      <c r="B70" s="33"/>
      <c r="C70" s="33" t="s">
        <v>88</v>
      </c>
      <c r="D70" s="41">
        <f>D69+D66</f>
        <v>4370.7914127901204</v>
      </c>
      <c r="E70" s="41">
        <f>E69+E66</f>
        <v>359.41348541118498</v>
      </c>
      <c r="F70" s="41">
        <f>F69+F66</f>
        <v>3145.1464530245498</v>
      </c>
      <c r="G70" s="41">
        <f>G69+G66</f>
        <v>969.069227084678</v>
      </c>
      <c r="H70" s="41">
        <f>SUM(D70:G70)</f>
        <v>8844.4205783105408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874.15828255802501</v>
      </c>
      <c r="E72" s="41">
        <f>E70*20%</f>
        <v>71.882697082237001</v>
      </c>
      <c r="F72" s="41">
        <f>F70*20%</f>
        <v>629.02929060490897</v>
      </c>
      <c r="G72" s="41">
        <f>G70*20%</f>
        <v>193.813845416936</v>
      </c>
      <c r="H72" s="41">
        <f>SUM(D72:G72)</f>
        <v>1768.8841156621099</v>
      </c>
    </row>
    <row r="73" spans="1:8">
      <c r="A73" s="2"/>
      <c r="B73" s="33"/>
      <c r="C73" s="33" t="s">
        <v>92</v>
      </c>
      <c r="D73" s="41">
        <f>D72</f>
        <v>874.15828255802501</v>
      </c>
      <c r="E73" s="41">
        <f>E72</f>
        <v>71.882697082237001</v>
      </c>
      <c r="F73" s="41">
        <f>F72</f>
        <v>629.02929060490897</v>
      </c>
      <c r="G73" s="41">
        <f>G72</f>
        <v>193.813845416936</v>
      </c>
      <c r="H73" s="41">
        <f>SUM(D73:G73)</f>
        <v>1768.8841156621099</v>
      </c>
    </row>
    <row r="74" spans="1:8">
      <c r="A74" s="2"/>
      <c r="B74" s="33"/>
      <c r="C74" s="33" t="s">
        <v>93</v>
      </c>
      <c r="D74" s="41">
        <f>D73+D70</f>
        <v>5244.9496953481503</v>
      </c>
      <c r="E74" s="41">
        <f>E73+E70</f>
        <v>431.29618249342201</v>
      </c>
      <c r="F74" s="41">
        <f>F73+F70</f>
        <v>3774.1757436294602</v>
      </c>
      <c r="G74" s="41">
        <f>G73+G70</f>
        <v>1162.8830725016101</v>
      </c>
      <c r="H74" s="41">
        <f>SUM(D74:G74)</f>
        <v>10613.304693972599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41</v>
      </c>
      <c r="D13" s="32">
        <v>211.8985149193</v>
      </c>
      <c r="E13" s="32">
        <v>13.159892966659999</v>
      </c>
      <c r="F13" s="32">
        <v>0</v>
      </c>
      <c r="G13" s="32">
        <v>0</v>
      </c>
      <c r="H13" s="32">
        <v>225.05840788596001</v>
      </c>
      <c r="J13" s="20"/>
    </row>
    <row r="14" spans="1:14">
      <c r="A14" s="2"/>
      <c r="B14" s="33"/>
      <c r="C14" s="33" t="s">
        <v>101</v>
      </c>
      <c r="D14" s="32">
        <v>211.8985149193</v>
      </c>
      <c r="E14" s="32">
        <v>13.159892966659999</v>
      </c>
      <c r="F14" s="32">
        <v>0</v>
      </c>
      <c r="G14" s="32">
        <v>0</v>
      </c>
      <c r="H14" s="32">
        <v>225.05840788596001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11.391933348170999</v>
      </c>
      <c r="H13" s="32">
        <v>11.391933348170999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11.391933348170999</v>
      </c>
      <c r="H14" s="32">
        <v>11.391933348170999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16.522438099117</v>
      </c>
      <c r="H13" s="32">
        <v>16.522438099117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16.522438099117</v>
      </c>
      <c r="H14" s="32">
        <v>16.522438099117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101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3491.25</v>
      </c>
      <c r="E13" s="32">
        <v>304.77999999999997</v>
      </c>
      <c r="F13" s="32">
        <v>0</v>
      </c>
      <c r="G13" s="32">
        <v>0</v>
      </c>
      <c r="H13" s="32">
        <v>3796.03</v>
      </c>
      <c r="J13" s="20"/>
    </row>
    <row r="14" spans="1:14">
      <c r="A14" s="2"/>
      <c r="B14" s="33"/>
      <c r="C14" s="33" t="s">
        <v>101</v>
      </c>
      <c r="D14" s="32">
        <v>3491.25</v>
      </c>
      <c r="E14" s="32">
        <v>304.77999999999997</v>
      </c>
      <c r="F14" s="32">
        <v>0</v>
      </c>
      <c r="G14" s="32">
        <v>0</v>
      </c>
      <c r="H14" s="32">
        <v>3796.03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635D6DBCA1944BB18ADA6C68542BCCAA_12</vt:lpwstr>
  </property>
  <property fmtid="{D5CDD505-2E9C-101B-9397-08002B2CF9AE}" pid="3" name="KSOProductBuildVer">
    <vt:lpwstr>1049-12.2.0.20795</vt:lpwstr>
  </property>
</Properties>
</file>